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Аникланган" sheetId="8" r:id="rId1"/>
  </sheets>
  <definedNames>
    <definedName name="_xlnm._FilterDatabase" localSheetId="0" hidden="1">Аникланган!$A$5:$K$13</definedName>
    <definedName name="_xlnm.Print_Titles" localSheetId="0">Аникланган!$3:$4</definedName>
    <definedName name="_xlnm.Print_Area" localSheetId="0">Аникланган!$A$1:$M$19</definedName>
  </definedNames>
  <calcPr calcId="125725"/>
</workbook>
</file>

<file path=xl/calcChain.xml><?xml version="1.0" encoding="utf-8"?>
<calcChain xmlns="http://schemas.openxmlformats.org/spreadsheetml/2006/main">
  <c r="P12" i="8"/>
  <c r="O12"/>
  <c r="E16"/>
  <c r="E17" s="1"/>
  <c r="K5"/>
  <c r="E18" s="1"/>
  <c r="A8"/>
  <c r="A9" s="1"/>
  <c r="A10" s="1"/>
  <c r="A11" s="1"/>
  <c r="A12" s="1"/>
  <c r="A13" s="1"/>
  <c r="A7"/>
  <c r="D12"/>
  <c r="I5" l="1"/>
  <c r="F5"/>
  <c r="E5"/>
  <c r="D10"/>
  <c r="D13"/>
  <c r="D9"/>
  <c r="D8" l="1"/>
  <c r="D7"/>
  <c r="D6"/>
  <c r="D5" l="1"/>
</calcChain>
</file>

<file path=xl/sharedStrings.xml><?xml version="1.0" encoding="utf-8"?>
<sst xmlns="http://schemas.openxmlformats.org/spreadsheetml/2006/main" count="72" uniqueCount="66">
  <si>
    <t>Лойиҳа ташаббускорлари номи</t>
  </si>
  <si>
    <t>Лойиҳа мазмуни</t>
  </si>
  <si>
    <t>Банк номи</t>
  </si>
  <si>
    <t xml:space="preserve">банк кредити </t>
  </si>
  <si>
    <t>Мебел ишлаб чиқариш</t>
  </si>
  <si>
    <t>Миллий банк</t>
  </si>
  <si>
    <t>"Келажак равнақи зиёкор" МЧЖ</t>
  </si>
  <si>
    <t>2018 йил 
4 чорак</t>
  </si>
  <si>
    <t>2019 йил 
1 чорак</t>
  </si>
  <si>
    <t>Газа бетон блок ишлаб чиқариш</t>
  </si>
  <si>
    <t>Микрокредитбанк</t>
  </si>
  <si>
    <t>"Достон Сайёра" ОК</t>
  </si>
  <si>
    <t>Т/р</t>
  </si>
  <si>
    <t>Сутни маҳсулотларини қайта ишлаш</t>
  </si>
  <si>
    <t>Бир марталик соқол олиш ускуналари ишлаб чиқариш</t>
  </si>
  <si>
    <t>2500 тонна</t>
  </si>
  <si>
    <t>562 км</t>
  </si>
  <si>
    <t>60 минг дона</t>
  </si>
  <si>
    <t>500 минг дона</t>
  </si>
  <si>
    <t xml:space="preserve">ўз маблағи </t>
  </si>
  <si>
    <t>Полиэтилен трубалар ишлаб чиқариш</t>
  </si>
  <si>
    <t>Лойиҳанинг умумий қиймати, минг доллар</t>
  </si>
  <si>
    <t>Шундан:</t>
  </si>
  <si>
    <t>Йиллик қуввати</t>
  </si>
  <si>
    <t>Йиллик экспорт ҳажми
(фоиз)</t>
  </si>
  <si>
    <t>Ишга тушиш  муддати</t>
  </si>
  <si>
    <t>Янги иш ўрни</t>
  </si>
  <si>
    <t>Ер майдони,
(га)</t>
  </si>
  <si>
    <t>Агро банк</t>
  </si>
  <si>
    <t>Ҳозирги ҳолати</t>
  </si>
  <si>
    <t>Пастдарғом кичик саноат зонасида амалга оширилаётган лойиҳалар тўғрисида
МАЪЛУМОТ</t>
  </si>
  <si>
    <t>Амалга оширилаётган лойиҳалар</t>
  </si>
  <si>
    <t>"Зарин Жамол" ХК</t>
  </si>
  <si>
    <t>Мева-сабзавот маҳсулотларини қайта ишлаш</t>
  </si>
  <si>
    <t>150 тонна</t>
  </si>
  <si>
    <t>Микрокредит банк</t>
  </si>
  <si>
    <t>"Shermuhammad Islom Fayz" ХК</t>
  </si>
  <si>
    <t>Пеноблок ишлаб чиқариш</t>
  </si>
  <si>
    <t>14 минг кв метр</t>
  </si>
  <si>
    <t>Хамкор банк</t>
  </si>
  <si>
    <t>2019 йил 
2 чорак</t>
  </si>
  <si>
    <t>"Biznes Real" МЧЖ</t>
  </si>
  <si>
    <t>4 минг дона</t>
  </si>
  <si>
    <t>"К-Элдор" Ф/Х</t>
  </si>
  <si>
    <t>Халқ банки</t>
  </si>
  <si>
    <t>Сутни қайта ишлаш</t>
  </si>
  <si>
    <t>3300 тонна</t>
  </si>
  <si>
    <t>2019 йил 3 чорак</t>
  </si>
  <si>
    <t>Ер қарори чиққан. Тармоқ жадваллари тасдиқланган. Ишлар бошланган</t>
  </si>
  <si>
    <t>Инфратузилма объектлари учун ажратилган майдон (га)</t>
  </si>
  <si>
    <t>Шундан, ички йўллар</t>
  </si>
  <si>
    <t>Сув иншооти</t>
  </si>
  <si>
    <t>Газ ГРП</t>
  </si>
  <si>
    <t>Электр энергия</t>
  </si>
  <si>
    <t>Умумий ер майдони, гектар</t>
  </si>
  <si>
    <t>Инфратузилма объектлари учун, гектар</t>
  </si>
  <si>
    <t>Лойиҳалар учун ер майдони, гектар</t>
  </si>
  <si>
    <t>Жойлаштирилган лойиҳалар</t>
  </si>
  <si>
    <t>Бўш турган ер майдони</t>
  </si>
  <si>
    <t>"Санчиқул Барака Замини" Ф/Х</t>
  </si>
  <si>
    <t>Қурилиш ишлари  60 фоизга бажарилган. Кредит ҳужжатлари "Тараққиёт ва тикланиш" жамғармасига юборилган. Хитой давлатии билан шартномалар имзоланган</t>
  </si>
  <si>
    <t>Лойиҳа ишга тушган</t>
  </si>
  <si>
    <t>Ер майдони ажратилган. Қурилиш ишлари 40 фоизга бажарилган. Қурилиш ишлари олиб борилмоқда.</t>
  </si>
  <si>
    <t>Қурилиш ишлари 65 фоизга бажарилган. Кредит ҳужжатлари тақдим қилинган</t>
  </si>
  <si>
    <t>2019 йил
 2-чорак</t>
  </si>
  <si>
    <t>2019 йил 
3 чорак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</si>
</sst>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43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2" fontId="7" fillId="0" borderId="8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</cellXfs>
  <cellStyles count="38">
    <cellStyle name="Гиперссылка 2" xfId="5"/>
    <cellStyle name="Обычный" xfId="0" builtinId="0"/>
    <cellStyle name="Обычный 11 2" xfId="6"/>
    <cellStyle name="Обычный 11 2 2" xfId="7"/>
    <cellStyle name="Обычный 14 2" xfId="8"/>
    <cellStyle name="Обычный 14 2 2" xfId="2"/>
    <cellStyle name="Обычный 16" xfId="9"/>
    <cellStyle name="Обычный 2" xfId="1"/>
    <cellStyle name="Обычный 2 10" xfId="10"/>
    <cellStyle name="Обычный 2 11" xfId="11"/>
    <cellStyle name="Обычный 2 11 2" xfId="12"/>
    <cellStyle name="Обычный 2 11 2 2" xfId="13"/>
    <cellStyle name="Обычный 2 11 2_Самарканд КСЗ 15.03 тайёри" xfId="14"/>
    <cellStyle name="Обычный 2 11 3" xfId="15"/>
    <cellStyle name="Обычный 2 11_Самарканд КСЗ 15.03 тайёри" xfId="16"/>
    <cellStyle name="Обычный 2 2" xfId="17"/>
    <cellStyle name="Обычный 2 2 2" xfId="18"/>
    <cellStyle name="Обычный 2 3" xfId="19"/>
    <cellStyle name="Обычный 2 8 2" xfId="20"/>
    <cellStyle name="Обычный 2 9" xfId="4"/>
    <cellStyle name="Обычный 20" xfId="21"/>
    <cellStyle name="Обычный 23" xfId="22"/>
    <cellStyle name="Обычный 3" xfId="23"/>
    <cellStyle name="Обычный 3 6" xfId="3"/>
    <cellStyle name="Обычный 4" xfId="24"/>
    <cellStyle name="Обычный 4 2" xfId="25"/>
    <cellStyle name="Обычный 4 3" xfId="26"/>
    <cellStyle name="Обычный 4_Самарканд КСЗ 15.03 тайёри" xfId="27"/>
    <cellStyle name="Обычный 7" xfId="28"/>
    <cellStyle name="Обычный 7 2" xfId="29"/>
    <cellStyle name="Обычный 7 2 2" xfId="30"/>
    <cellStyle name="Обычный 7 2_Самарканд КСЗ 15.03 тайёри" xfId="31"/>
    <cellStyle name="Обычный 7 3" xfId="32"/>
    <cellStyle name="Обычный 7_Самарканд КСЗ 15.03 тайёри" xfId="33"/>
    <cellStyle name="Финансовый 15" xfId="34"/>
    <cellStyle name="Финансовый 2" xfId="35"/>
    <cellStyle name="Финансовый 3" xfId="36"/>
    <cellStyle name="Финансовый 3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3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4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5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6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7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8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9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0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11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2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3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14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5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6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17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8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19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0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21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22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3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24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25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6" name="Прямоугольник 3"/>
        <xdr:cNvSpPr>
          <a:spLocks noChangeArrowheads="1"/>
        </xdr:cNvSpPr>
      </xdr:nvSpPr>
      <xdr:spPr bwMode="auto">
        <a:xfrm rot="-1792755" flipH="1" flipV="1">
          <a:off x="2524125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27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4</xdr:row>
      <xdr:rowOff>0</xdr:rowOff>
    </xdr:from>
    <xdr:to>
      <xdr:col>1</xdr:col>
      <xdr:colOff>352425</xdr:colOff>
      <xdr:row>4</xdr:row>
      <xdr:rowOff>0</xdr:rowOff>
    </xdr:to>
    <xdr:sp macro="" textlink="">
      <xdr:nvSpPr>
        <xdr:cNvPr id="28" name="Прямоугольник 3"/>
        <xdr:cNvSpPr>
          <a:spLocks noChangeArrowheads="1"/>
        </xdr:cNvSpPr>
      </xdr:nvSpPr>
      <xdr:spPr bwMode="auto">
        <a:xfrm rot="-1792755" flipH="1" flipV="1">
          <a:off x="552450" y="1840230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Zeros="0" tabSelected="1" view="pageBreakPreview" zoomScale="70" zoomScaleNormal="73" zoomScaleSheetLayoutView="70" workbookViewId="0">
      <pane ySplit="4" topLeftCell="A5" activePane="bottomLeft" state="frozen"/>
      <selection activeCell="A4" sqref="A4"/>
      <selection pane="bottomLeft" activeCell="N1" sqref="N1:N1048576"/>
    </sheetView>
  </sheetViews>
  <sheetFormatPr defaultRowHeight="18.75"/>
  <cols>
    <col min="1" max="1" width="5.5703125" style="1" customWidth="1"/>
    <col min="2" max="3" width="19.7109375" style="1" customWidth="1"/>
    <col min="4" max="4" width="16" style="1" customWidth="1"/>
    <col min="5" max="5" width="11.140625" style="1" customWidth="1"/>
    <col min="6" max="6" width="10.5703125" style="1" customWidth="1"/>
    <col min="7" max="7" width="10.28515625" style="1" customWidth="1"/>
    <col min="8" max="8" width="10" style="1" customWidth="1"/>
    <col min="9" max="9" width="7.5703125" style="1" customWidth="1"/>
    <col min="10" max="10" width="11.85546875" style="1" customWidth="1"/>
    <col min="11" max="11" width="12" style="1" customWidth="1"/>
    <col min="12" max="12" width="17.42578125" style="1" customWidth="1"/>
    <col min="13" max="13" width="38.28515625" style="1" customWidth="1"/>
    <col min="14" max="16384" width="9.140625" style="1"/>
  </cols>
  <sheetData>
    <row r="1" spans="1:16" ht="44.2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6" ht="8.25" customHeight="1" thickBot="1">
      <c r="A2" s="2"/>
      <c r="B2" s="2"/>
      <c r="C2" s="2"/>
      <c r="D2" s="2"/>
      <c r="E2" s="2"/>
      <c r="F2" s="2"/>
      <c r="G2" s="2"/>
      <c r="H2" s="2"/>
      <c r="I2" s="2"/>
      <c r="J2" s="42"/>
      <c r="K2" s="42"/>
      <c r="L2" s="4"/>
      <c r="M2" s="3"/>
    </row>
    <row r="3" spans="1:16" ht="18" customHeight="1">
      <c r="A3" s="43" t="s">
        <v>12</v>
      </c>
      <c r="B3" s="45" t="s">
        <v>0</v>
      </c>
      <c r="C3" s="45" t="s">
        <v>1</v>
      </c>
      <c r="D3" s="48" t="s">
        <v>21</v>
      </c>
      <c r="E3" s="47" t="s">
        <v>22</v>
      </c>
      <c r="F3" s="47"/>
      <c r="G3" s="50" t="s">
        <v>23</v>
      </c>
      <c r="H3" s="50" t="s">
        <v>24</v>
      </c>
      <c r="I3" s="45" t="s">
        <v>26</v>
      </c>
      <c r="J3" s="45" t="s">
        <v>25</v>
      </c>
      <c r="K3" s="45" t="s">
        <v>27</v>
      </c>
      <c r="L3" s="45" t="s">
        <v>2</v>
      </c>
      <c r="M3" s="53" t="s">
        <v>29</v>
      </c>
    </row>
    <row r="4" spans="1:16" ht="58.5" customHeight="1">
      <c r="A4" s="44"/>
      <c r="B4" s="46"/>
      <c r="C4" s="46"/>
      <c r="D4" s="49"/>
      <c r="E4" s="6" t="s">
        <v>19</v>
      </c>
      <c r="F4" s="7" t="s">
        <v>3</v>
      </c>
      <c r="G4" s="51"/>
      <c r="H4" s="51"/>
      <c r="I4" s="46"/>
      <c r="J4" s="46"/>
      <c r="K4" s="46"/>
      <c r="L4" s="46"/>
      <c r="M4" s="54"/>
    </row>
    <row r="5" spans="1:16" s="5" customFormat="1" ht="21" customHeight="1">
      <c r="A5" s="17"/>
      <c r="B5" s="57" t="s">
        <v>31</v>
      </c>
      <c r="C5" s="57"/>
      <c r="D5" s="18">
        <f>+SUM(D6:D10)</f>
        <v>925.3</v>
      </c>
      <c r="E5" s="18">
        <f>+SUM(E6:E10)</f>
        <v>412.3</v>
      </c>
      <c r="F5" s="18">
        <f>+SUM(F6:F10)</f>
        <v>513</v>
      </c>
      <c r="G5" s="19"/>
      <c r="H5" s="18"/>
      <c r="I5" s="18">
        <f>+SUM(I6:I10)</f>
        <v>83</v>
      </c>
      <c r="J5" s="20"/>
      <c r="K5" s="18">
        <f>+SUM(K6:K13)</f>
        <v>2.3600000000000003</v>
      </c>
      <c r="L5" s="21"/>
      <c r="M5" s="22"/>
    </row>
    <row r="6" spans="1:16" ht="60" customHeight="1">
      <c r="A6" s="23">
        <v>1</v>
      </c>
      <c r="B6" s="24" t="s">
        <v>6</v>
      </c>
      <c r="C6" s="24" t="s">
        <v>13</v>
      </c>
      <c r="D6" s="25">
        <f>+E6+F6</f>
        <v>375</v>
      </c>
      <c r="E6" s="25">
        <v>25</v>
      </c>
      <c r="F6" s="25">
        <v>350</v>
      </c>
      <c r="G6" s="26" t="s">
        <v>15</v>
      </c>
      <c r="H6" s="25">
        <v>20</v>
      </c>
      <c r="I6" s="27">
        <v>25</v>
      </c>
      <c r="J6" s="27" t="s">
        <v>64</v>
      </c>
      <c r="K6" s="28">
        <v>0.3</v>
      </c>
      <c r="L6" s="29" t="s">
        <v>5</v>
      </c>
      <c r="M6" s="30" t="s">
        <v>63</v>
      </c>
    </row>
    <row r="7" spans="1:16" ht="61.5" customHeight="1">
      <c r="A7" s="23">
        <f>+A6+1</f>
        <v>2</v>
      </c>
      <c r="B7" s="56" t="s">
        <v>59</v>
      </c>
      <c r="C7" s="24" t="s">
        <v>20</v>
      </c>
      <c r="D7" s="25">
        <f t="shared" ref="D7:D9" si="0">+E7+F7</f>
        <v>298</v>
      </c>
      <c r="E7" s="25">
        <v>200</v>
      </c>
      <c r="F7" s="25">
        <v>98</v>
      </c>
      <c r="G7" s="26" t="s">
        <v>16</v>
      </c>
      <c r="H7" s="31">
        <v>30</v>
      </c>
      <c r="I7" s="27">
        <v>25</v>
      </c>
      <c r="J7" s="27" t="s">
        <v>8</v>
      </c>
      <c r="K7" s="55">
        <v>0.31</v>
      </c>
      <c r="L7" s="29" t="s">
        <v>28</v>
      </c>
      <c r="M7" s="52" t="s">
        <v>60</v>
      </c>
    </row>
    <row r="8" spans="1:16" ht="61.5" customHeight="1">
      <c r="A8" s="23">
        <f t="shared" ref="A8:A13" si="1">+A7+1</f>
        <v>3</v>
      </c>
      <c r="B8" s="56"/>
      <c r="C8" s="24" t="s">
        <v>14</v>
      </c>
      <c r="D8" s="25">
        <f t="shared" si="0"/>
        <v>150</v>
      </c>
      <c r="E8" s="25">
        <v>100</v>
      </c>
      <c r="F8" s="25">
        <v>50</v>
      </c>
      <c r="G8" s="26" t="s">
        <v>17</v>
      </c>
      <c r="H8" s="31">
        <v>30</v>
      </c>
      <c r="I8" s="27">
        <v>15</v>
      </c>
      <c r="J8" s="27" t="s">
        <v>8</v>
      </c>
      <c r="K8" s="55"/>
      <c r="L8" s="29" t="s">
        <v>28</v>
      </c>
      <c r="M8" s="52"/>
    </row>
    <row r="9" spans="1:16" ht="46.5" customHeight="1">
      <c r="A9" s="23">
        <f t="shared" si="1"/>
        <v>4</v>
      </c>
      <c r="B9" s="24" t="s">
        <v>11</v>
      </c>
      <c r="C9" s="24" t="s">
        <v>9</v>
      </c>
      <c r="D9" s="25">
        <f t="shared" si="0"/>
        <v>30</v>
      </c>
      <c r="E9" s="25">
        <v>15</v>
      </c>
      <c r="F9" s="25">
        <v>15</v>
      </c>
      <c r="G9" s="26" t="s">
        <v>18</v>
      </c>
      <c r="H9" s="25">
        <v>0</v>
      </c>
      <c r="I9" s="27">
        <v>6</v>
      </c>
      <c r="J9" s="27" t="s">
        <v>7</v>
      </c>
      <c r="K9" s="28">
        <v>0.2</v>
      </c>
      <c r="L9" s="29" t="s">
        <v>5</v>
      </c>
      <c r="M9" s="30" t="s">
        <v>61</v>
      </c>
    </row>
    <row r="10" spans="1:16" ht="78.75" customHeight="1">
      <c r="A10" s="23">
        <f t="shared" si="1"/>
        <v>5</v>
      </c>
      <c r="B10" s="24" t="s">
        <v>32</v>
      </c>
      <c r="C10" s="24" t="s">
        <v>33</v>
      </c>
      <c r="D10" s="25">
        <f t="shared" ref="D10" si="2">+E10+F10</f>
        <v>72.3</v>
      </c>
      <c r="E10" s="25">
        <v>72.3</v>
      </c>
      <c r="F10" s="25"/>
      <c r="G10" s="26" t="s">
        <v>34</v>
      </c>
      <c r="H10" s="25">
        <v>30</v>
      </c>
      <c r="I10" s="27">
        <v>12</v>
      </c>
      <c r="J10" s="27" t="s">
        <v>40</v>
      </c>
      <c r="K10" s="32">
        <v>0.25</v>
      </c>
      <c r="L10" s="29" t="s">
        <v>35</v>
      </c>
      <c r="M10" s="30" t="s">
        <v>62</v>
      </c>
    </row>
    <row r="11" spans="1:16" ht="63.75" customHeight="1">
      <c r="A11" s="23">
        <f t="shared" si="1"/>
        <v>6</v>
      </c>
      <c r="B11" s="24" t="s">
        <v>41</v>
      </c>
      <c r="C11" s="24" t="s">
        <v>4</v>
      </c>
      <c r="D11" s="25">
        <v>37.5</v>
      </c>
      <c r="E11" s="25">
        <v>37.5</v>
      </c>
      <c r="F11" s="25"/>
      <c r="G11" s="26" t="s">
        <v>42</v>
      </c>
      <c r="H11" s="25"/>
      <c r="I11" s="27">
        <v>5</v>
      </c>
      <c r="J11" s="27" t="s">
        <v>40</v>
      </c>
      <c r="K11" s="32">
        <v>7.0000000000000007E-2</v>
      </c>
      <c r="L11" s="29" t="s">
        <v>10</v>
      </c>
      <c r="M11" s="30" t="s">
        <v>48</v>
      </c>
    </row>
    <row r="12" spans="1:16" ht="56.25">
      <c r="A12" s="23">
        <f t="shared" si="1"/>
        <v>7</v>
      </c>
      <c r="B12" s="24" t="s">
        <v>43</v>
      </c>
      <c r="C12" s="24" t="s">
        <v>45</v>
      </c>
      <c r="D12" s="25">
        <f>++E12+F12</f>
        <v>500</v>
      </c>
      <c r="E12" s="25">
        <v>100</v>
      </c>
      <c r="F12" s="25">
        <v>400</v>
      </c>
      <c r="G12" s="26" t="s">
        <v>46</v>
      </c>
      <c r="H12" s="25"/>
      <c r="I12" s="27">
        <v>25</v>
      </c>
      <c r="J12" s="27" t="s">
        <v>47</v>
      </c>
      <c r="K12" s="32">
        <v>0.7</v>
      </c>
      <c r="L12" s="29" t="s">
        <v>44</v>
      </c>
      <c r="M12" s="30" t="s">
        <v>48</v>
      </c>
      <c r="O12" s="1">
        <f>+E12*8.3</f>
        <v>830.00000000000011</v>
      </c>
      <c r="P12" s="1">
        <f>+F12*8.3</f>
        <v>3320.0000000000005</v>
      </c>
    </row>
    <row r="13" spans="1:16" ht="56.25" customHeight="1" thickBot="1">
      <c r="A13" s="33">
        <f t="shared" si="1"/>
        <v>8</v>
      </c>
      <c r="B13" s="34" t="s">
        <v>36</v>
      </c>
      <c r="C13" s="34" t="s">
        <v>37</v>
      </c>
      <c r="D13" s="35">
        <f>+E13+F13</f>
        <v>187.5</v>
      </c>
      <c r="E13" s="35">
        <v>112.5</v>
      </c>
      <c r="F13" s="35">
        <v>75</v>
      </c>
      <c r="G13" s="36" t="s">
        <v>38</v>
      </c>
      <c r="H13" s="35"/>
      <c r="I13" s="37">
        <v>20</v>
      </c>
      <c r="J13" s="37" t="s">
        <v>65</v>
      </c>
      <c r="K13" s="38">
        <v>0.53</v>
      </c>
      <c r="L13" s="39" t="s">
        <v>39</v>
      </c>
      <c r="M13" s="40" t="s">
        <v>48</v>
      </c>
    </row>
    <row r="14" spans="1:16" ht="19.5" thickBot="1"/>
    <row r="15" spans="1:16" s="11" customFormat="1" ht="34.5" customHeight="1">
      <c r="A15" s="12"/>
      <c r="B15" s="60" t="s">
        <v>54</v>
      </c>
      <c r="C15" s="60"/>
      <c r="D15" s="60"/>
      <c r="E15" s="13">
        <v>3.3</v>
      </c>
      <c r="I15" s="12"/>
      <c r="J15" s="60" t="s">
        <v>49</v>
      </c>
      <c r="K15" s="60"/>
      <c r="L15" s="60"/>
      <c r="M15" s="13">
        <v>0.6</v>
      </c>
    </row>
    <row r="16" spans="1:16" s="10" customFormat="1" ht="22.5" customHeight="1">
      <c r="A16" s="8"/>
      <c r="B16" s="58" t="s">
        <v>55</v>
      </c>
      <c r="C16" s="58"/>
      <c r="D16" s="58"/>
      <c r="E16" s="9">
        <f>+M15</f>
        <v>0.6</v>
      </c>
      <c r="I16" s="8"/>
      <c r="J16" s="58" t="s">
        <v>50</v>
      </c>
      <c r="K16" s="58"/>
      <c r="L16" s="58"/>
      <c r="M16" s="9">
        <v>0.5</v>
      </c>
    </row>
    <row r="17" spans="1:13" s="10" customFormat="1" ht="22.5" customHeight="1">
      <c r="A17" s="8"/>
      <c r="B17" s="58" t="s">
        <v>56</v>
      </c>
      <c r="C17" s="58"/>
      <c r="D17" s="58"/>
      <c r="E17" s="9">
        <f>+E15-E16</f>
        <v>2.6999999999999997</v>
      </c>
      <c r="I17" s="8"/>
      <c r="J17" s="58" t="s">
        <v>51</v>
      </c>
      <c r="K17" s="58"/>
      <c r="L17" s="58"/>
      <c r="M17" s="9">
        <v>0.06</v>
      </c>
    </row>
    <row r="18" spans="1:13" s="10" customFormat="1" ht="22.5" customHeight="1">
      <c r="A18" s="8"/>
      <c r="B18" s="58" t="s">
        <v>57</v>
      </c>
      <c r="C18" s="58"/>
      <c r="D18" s="58"/>
      <c r="E18" s="16">
        <f>+K5</f>
        <v>2.3600000000000003</v>
      </c>
      <c r="I18" s="8"/>
      <c r="J18" s="58" t="s">
        <v>52</v>
      </c>
      <c r="K18" s="58"/>
      <c r="L18" s="58"/>
      <c r="M18" s="9">
        <v>0.02</v>
      </c>
    </row>
    <row r="19" spans="1:13" s="10" customFormat="1" ht="22.5" customHeight="1" thickBot="1">
      <c r="A19" s="14"/>
      <c r="B19" s="59" t="s">
        <v>58</v>
      </c>
      <c r="C19" s="59"/>
      <c r="D19" s="59"/>
      <c r="E19" s="15">
        <v>0.3</v>
      </c>
      <c r="I19" s="14"/>
      <c r="J19" s="59" t="s">
        <v>53</v>
      </c>
      <c r="K19" s="59"/>
      <c r="L19" s="59"/>
      <c r="M19" s="15">
        <v>0.02</v>
      </c>
    </row>
  </sheetData>
  <mergeCells count="28">
    <mergeCell ref="B16:D16"/>
    <mergeCell ref="B17:D17"/>
    <mergeCell ref="B18:D18"/>
    <mergeCell ref="B19:D19"/>
    <mergeCell ref="J15:L15"/>
    <mergeCell ref="J16:L16"/>
    <mergeCell ref="J17:L17"/>
    <mergeCell ref="J18:L18"/>
    <mergeCell ref="J19:L19"/>
    <mergeCell ref="B15:D15"/>
    <mergeCell ref="M7:M8"/>
    <mergeCell ref="M3:M4"/>
    <mergeCell ref="K7:K8"/>
    <mergeCell ref="B7:B8"/>
    <mergeCell ref="B5:C5"/>
    <mergeCell ref="A1:M1"/>
    <mergeCell ref="J2:K2"/>
    <mergeCell ref="A3:A4"/>
    <mergeCell ref="B3:B4"/>
    <mergeCell ref="C3:C4"/>
    <mergeCell ref="E3:F3"/>
    <mergeCell ref="I3:I4"/>
    <mergeCell ref="J3:J4"/>
    <mergeCell ref="K3:K4"/>
    <mergeCell ref="D3:D4"/>
    <mergeCell ref="L3:L4"/>
    <mergeCell ref="G3:G4"/>
    <mergeCell ref="H3:H4"/>
  </mergeCells>
  <printOptions horizontalCentered="1"/>
  <pageMargins left="0" right="0" top="0.19685039370078741" bottom="0.19685039370078741" header="0.19685039370078741" footer="0.19685039370078741"/>
  <pageSetup paperSize="9" scale="75" fitToWidth="5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Аникланган</vt:lpstr>
      <vt:lpstr>Аникланган!Заголовки_для_печати</vt:lpstr>
      <vt:lpstr>Аникланган!Область_печати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AsRocK</cp:lastModifiedBy>
  <cp:lastPrinted>2019-01-09T13:11:13Z</cp:lastPrinted>
  <dcterms:created xsi:type="dcterms:W3CDTF">2018-05-07T14:04:06Z</dcterms:created>
  <dcterms:modified xsi:type="dcterms:W3CDTF">2019-02-21T14:34:49Z</dcterms:modified>
</cp:coreProperties>
</file>